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видатки" sheetId="1" r:id="rId1"/>
  </sheets>
  <definedNames>
    <definedName name="_xlnm.Print_Area" localSheetId="0">'видатки'!$A$1:$G$39</definedName>
  </definedNames>
  <calcPr fullCalcOnLoad="1"/>
</workbook>
</file>

<file path=xl/sharedStrings.xml><?xml version="1.0" encoding="utf-8"?>
<sst xmlns="http://schemas.openxmlformats.org/spreadsheetml/2006/main" count="63" uniqueCount="63">
  <si>
    <t xml:space="preserve">Код </t>
  </si>
  <si>
    <t>Назва</t>
  </si>
  <si>
    <t>900201</t>
  </si>
  <si>
    <t>% до  річних призначень</t>
  </si>
  <si>
    <t>Разом  по загальному фонду</t>
  </si>
  <si>
    <t>Видатки за рахунок власних надходжень бюджетних установ</t>
  </si>
  <si>
    <t>% до призначень звітного періоду</t>
  </si>
  <si>
    <t>ВСЬОГО ВИДАТКІВ</t>
  </si>
  <si>
    <t>900203</t>
  </si>
  <si>
    <t>Бюджет розвитку</t>
  </si>
  <si>
    <t xml:space="preserve">Начальник фінансового управління </t>
  </si>
  <si>
    <t>Корюківської районної державної адміністрації</t>
  </si>
  <si>
    <t>В.І.Єременко</t>
  </si>
  <si>
    <t xml:space="preserve">Інші видатки </t>
  </si>
  <si>
    <t>надання пільг окремим категоріям громадян</t>
  </si>
  <si>
    <t>виплата допомоги сім’ям з дітьми, малозабезпеченим сім’ям, інвалідам з дитинства, дітям - інвалідам…</t>
  </si>
  <si>
    <t>надання субсидій населенню</t>
  </si>
  <si>
    <t>ВИДАТКИ ЗАГАЛЬНОГО ФОНДУ</t>
  </si>
  <si>
    <t>ВИДАТКИ СПЕЦІАЛЬНОГО ФОНДУ</t>
  </si>
  <si>
    <t>250102</t>
  </si>
  <si>
    <t>Резервний фонд</t>
  </si>
  <si>
    <t>Міжбюджетні трансферти бюджетам нижчих рівнів</t>
  </si>
  <si>
    <t>250203</t>
  </si>
  <si>
    <t>Проведення виборів депутатів місцевих рад та сільських, селищних, міських голів</t>
  </si>
  <si>
    <t>Державне управління</t>
  </si>
  <si>
    <t>Освіта</t>
  </si>
  <si>
    <t>Охорона здоров'я</t>
  </si>
  <si>
    <t>Соцзахист і соцзабезпечення</t>
  </si>
  <si>
    <t>Культура і мистецтво</t>
  </si>
  <si>
    <t>Фізична культура і спорт</t>
  </si>
  <si>
    <t>Сільське і лісове господарство, рибне господарство та мисливство</t>
  </si>
  <si>
    <t>Запобігання та ліквідація надзвичайних ситуацій та наслідків стихійного лиха</t>
  </si>
  <si>
    <t xml:space="preserve">Видатки не віднесені до основних груп </t>
  </si>
  <si>
    <t>0100</t>
  </si>
  <si>
    <t>1000</t>
  </si>
  <si>
    <t>2000</t>
  </si>
  <si>
    <t>3000</t>
  </si>
  <si>
    <t>3400</t>
  </si>
  <si>
    <t>3090</t>
  </si>
  <si>
    <t>3112</t>
  </si>
  <si>
    <t>4000</t>
  </si>
  <si>
    <t>5000</t>
  </si>
  <si>
    <t>7300</t>
  </si>
  <si>
    <t>7450</t>
  </si>
  <si>
    <t>Сприяння розвитку малого та середнього підприємництва</t>
  </si>
  <si>
    <t>7800</t>
  </si>
  <si>
    <t>8000</t>
  </si>
  <si>
    <t>8600</t>
  </si>
  <si>
    <t>Бюджет на 2017 рік                             (із внесеними змінами)</t>
  </si>
  <si>
    <t>Всього видатків загальному фонду (з урахуванням трансфертів)</t>
  </si>
  <si>
    <t>Разом  по спеціального фонду</t>
  </si>
  <si>
    <t>заклади охорони здоров'я</t>
  </si>
  <si>
    <t>на заходи з лікування хворих на діабет</t>
  </si>
  <si>
    <t>на відшкодування вартості лікарських засобів</t>
  </si>
  <si>
    <t xml:space="preserve">Міжбюджетні трансферти іншим бюджетам </t>
  </si>
  <si>
    <t>інші видатки по соціальному захисту населення</t>
  </si>
  <si>
    <t>витрати на поховання учасників бойових дій та інвалідів війни</t>
  </si>
  <si>
    <t>інші програми соціального захисту дітей</t>
  </si>
  <si>
    <t>молодіжні програми</t>
  </si>
  <si>
    <t>інші заклади та заходи в галузі соціальної політики</t>
  </si>
  <si>
    <t>План на 9 місяців 2017 року</t>
  </si>
  <si>
    <t>Касові видатки за 9 місяців 2017 року</t>
  </si>
  <si>
    <t xml:space="preserve">на навчання студентів </t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</si>
</sst>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0.00"/>
  </numFmts>
  <fonts count="2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color indexed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i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176" fontId="15" fillId="2" borderId="1" xfId="0" applyNumberFormat="1" applyFont="1" applyFill="1" applyBorder="1" applyAlignment="1">
      <alignment horizontal="right"/>
    </xf>
    <xf numFmtId="176" fontId="15" fillId="2" borderId="1" xfId="0" applyNumberFormat="1" applyFont="1" applyFill="1" applyBorder="1" applyAlignment="1">
      <alignment/>
    </xf>
    <xf numFmtId="0" fontId="16" fillId="0" borderId="1" xfId="0" applyFont="1" applyBorder="1" applyAlignment="1">
      <alignment/>
    </xf>
    <xf numFmtId="0" fontId="16" fillId="0" borderId="1" xfId="0" applyFont="1" applyBorder="1" applyAlignment="1">
      <alignment horizontal="right"/>
    </xf>
    <xf numFmtId="176" fontId="16" fillId="0" borderId="1" xfId="0" applyNumberFormat="1" applyFont="1" applyBorder="1" applyAlignment="1">
      <alignment horizontal="right"/>
    </xf>
    <xf numFmtId="176" fontId="16" fillId="0" borderId="1" xfId="0" applyNumberFormat="1" applyFont="1" applyBorder="1" applyAlignment="1">
      <alignment/>
    </xf>
    <xf numFmtId="0" fontId="17" fillId="0" borderId="1" xfId="0" applyFont="1" applyBorder="1" applyAlignment="1">
      <alignment/>
    </xf>
    <xf numFmtId="176" fontId="17" fillId="0" borderId="1" xfId="0" applyNumberFormat="1" applyFont="1" applyBorder="1" applyAlignment="1">
      <alignment horizontal="right"/>
    </xf>
    <xf numFmtId="176" fontId="17" fillId="0" borderId="1" xfId="0" applyNumberFormat="1" applyFont="1" applyBorder="1" applyAlignment="1">
      <alignment/>
    </xf>
    <xf numFmtId="0" fontId="17" fillId="0" borderId="1" xfId="0" applyFont="1" applyBorder="1" applyAlignment="1">
      <alignment horizontal="right"/>
    </xf>
    <xf numFmtId="0" fontId="13" fillId="0" borderId="0" xfId="0" applyFont="1" applyBorder="1" applyAlignment="1">
      <alignment/>
    </xf>
    <xf numFmtId="176" fontId="13" fillId="0" borderId="1" xfId="0" applyNumberFormat="1" applyFont="1" applyBorder="1" applyAlignment="1">
      <alignment/>
    </xf>
    <xf numFmtId="0" fontId="13" fillId="0" borderId="1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Border="1" applyAlignment="1">
      <alignment/>
    </xf>
    <xf numFmtId="177" fontId="13" fillId="0" borderId="0" xfId="18" applyNumberFormat="1" applyFont="1" applyBorder="1" applyAlignment="1">
      <alignment vertical="center" wrapText="1"/>
      <protection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9" fontId="5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18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20" fillId="0" borderId="0" xfId="0" applyFont="1" applyAlignment="1">
      <alignment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/>
    </xf>
    <xf numFmtId="49" fontId="22" fillId="0" borderId="1" xfId="0" applyNumberFormat="1" applyFont="1" applyBorder="1" applyAlignment="1">
      <alignment wrapText="1"/>
    </xf>
    <xf numFmtId="0" fontId="12" fillId="2" borderId="1" xfId="0" applyFont="1" applyFill="1" applyBorder="1" applyAlignment="1">
      <alignment horizontal="center" wrapText="1"/>
    </xf>
    <xf numFmtId="176" fontId="17" fillId="0" borderId="0" xfId="0" applyNumberFormat="1" applyFont="1" applyFill="1" applyBorder="1" applyAlignment="1">
      <alignment/>
    </xf>
    <xf numFmtId="176" fontId="14" fillId="3" borderId="1" xfId="0" applyNumberFormat="1" applyFont="1" applyFill="1" applyBorder="1" applyAlignment="1">
      <alignment horizontal="right"/>
    </xf>
    <xf numFmtId="176" fontId="16" fillId="3" borderId="1" xfId="0" applyNumberFormat="1" applyFont="1" applyFill="1" applyBorder="1" applyAlignment="1">
      <alignment/>
    </xf>
    <xf numFmtId="176" fontId="13" fillId="3" borderId="1" xfId="0" applyNumberFormat="1" applyFont="1" applyFill="1" applyBorder="1" applyAlignment="1">
      <alignment/>
    </xf>
    <xf numFmtId="0" fontId="11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49" fontId="5" fillId="4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wrapText="1"/>
    </xf>
    <xf numFmtId="176" fontId="19" fillId="4" borderId="1" xfId="0" applyNumberFormat="1" applyFont="1" applyFill="1" applyBorder="1" applyAlignment="1">
      <alignment wrapText="1"/>
    </xf>
    <xf numFmtId="176" fontId="19" fillId="4" borderId="1" xfId="0" applyNumberFormat="1" applyFont="1" applyFill="1" applyBorder="1" applyAlignment="1">
      <alignment/>
    </xf>
    <xf numFmtId="0" fontId="6" fillId="4" borderId="1" xfId="0" applyFont="1" applyFill="1" applyBorder="1" applyAlignment="1">
      <alignment horizontal="center"/>
    </xf>
    <xf numFmtId="176" fontId="19" fillId="4" borderId="1" xfId="0" applyNumberFormat="1" applyFont="1" applyFill="1" applyBorder="1" applyAlignment="1">
      <alignment horizontal="right"/>
    </xf>
    <xf numFmtId="0" fontId="5" fillId="4" borderId="1" xfId="0" applyFont="1" applyFill="1" applyBorder="1" applyAlignment="1">
      <alignment/>
    </xf>
    <xf numFmtId="0" fontId="16" fillId="4" borderId="1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right"/>
    </xf>
    <xf numFmtId="0" fontId="16" fillId="4" borderId="1" xfId="0" applyFont="1" applyFill="1" applyBorder="1" applyAlignment="1">
      <alignment/>
    </xf>
    <xf numFmtId="0" fontId="14" fillId="0" borderId="0" xfId="0" applyFont="1" applyAlignment="1">
      <alignment horizontal="center"/>
    </xf>
    <xf numFmtId="0" fontId="23" fillId="0" borderId="1" xfId="0" applyFont="1" applyBorder="1" applyAlignment="1">
      <alignment horizontal="left" wrapText="1" indent="1"/>
    </xf>
    <xf numFmtId="0" fontId="9" fillId="0" borderId="1" xfId="0" applyFont="1" applyBorder="1" applyAlignment="1">
      <alignment horizontal="left" wrapText="1" indent="1"/>
    </xf>
    <xf numFmtId="49" fontId="9" fillId="0" borderId="1" xfId="0" applyNumberFormat="1" applyFont="1" applyBorder="1" applyAlignment="1">
      <alignment horizontal="left" wrapText="1" indent="1"/>
    </xf>
    <xf numFmtId="0" fontId="14" fillId="0" borderId="0" xfId="0" applyFont="1" applyAlignment="1">
      <alignment horizontal="right"/>
    </xf>
    <xf numFmtId="0" fontId="5" fillId="0" borderId="1" xfId="0" applyFont="1" applyBorder="1" applyAlignment="1">
      <alignment wrapText="1"/>
    </xf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wrapText="1"/>
    </xf>
  </cellXfs>
  <cellStyles count="9">
    <cellStyle name="Normal" xfId="0"/>
    <cellStyle name="Hyperlink" xfId="15"/>
    <cellStyle name="Currency" xfId="16"/>
    <cellStyle name="Currency [0]" xfId="17"/>
    <cellStyle name="Обычный_видатки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view="pageBreakPreview" zoomScaleSheetLayoutView="100" workbookViewId="0" topLeftCell="A9">
      <selection activeCell="C31" sqref="C31"/>
    </sheetView>
  </sheetViews>
  <sheetFormatPr defaultColWidth="9.00390625" defaultRowHeight="12.75"/>
  <cols>
    <col min="1" max="1" width="7.25390625" style="1" customWidth="1"/>
    <col min="2" max="2" width="33.25390625" style="2" customWidth="1"/>
    <col min="3" max="3" width="12.25390625" style="2" customWidth="1"/>
    <col min="4" max="4" width="11.875" style="2" customWidth="1"/>
    <col min="5" max="5" width="12.625" style="2" customWidth="1"/>
    <col min="6" max="7" width="11.875" style="2" customWidth="1"/>
    <col min="8" max="16384" width="9.125" style="2" customWidth="1"/>
  </cols>
  <sheetData>
    <row r="1" spans="1:7" s="21" customFormat="1" ht="42.75" customHeight="1">
      <c r="A1" s="19" t="s">
        <v>0</v>
      </c>
      <c r="B1" s="20" t="s">
        <v>1</v>
      </c>
      <c r="C1" s="20" t="s">
        <v>48</v>
      </c>
      <c r="D1" s="20" t="s">
        <v>60</v>
      </c>
      <c r="E1" s="20" t="s">
        <v>61</v>
      </c>
      <c r="F1" s="20" t="s">
        <v>3</v>
      </c>
      <c r="G1" s="20" t="s">
        <v>6</v>
      </c>
    </row>
    <row r="2" spans="1:7" ht="17.25" customHeight="1">
      <c r="A2" s="46"/>
      <c r="B2" s="47" t="s">
        <v>17</v>
      </c>
      <c r="C2" s="48"/>
      <c r="D2" s="48"/>
      <c r="E2" s="49"/>
      <c r="F2" s="49"/>
      <c r="G2" s="49"/>
    </row>
    <row r="3" spans="1:7" ht="15.75">
      <c r="A3" s="22" t="s">
        <v>33</v>
      </c>
      <c r="B3" s="27" t="s">
        <v>24</v>
      </c>
      <c r="C3" s="6">
        <v>1917.9</v>
      </c>
      <c r="D3" s="7">
        <v>1620</v>
      </c>
      <c r="E3" s="8">
        <v>1389.6</v>
      </c>
      <c r="F3" s="8">
        <f>E3/C3*100</f>
        <v>72.45424683247302</v>
      </c>
      <c r="G3" s="8">
        <f>E3/D3*100</f>
        <v>85.77777777777777</v>
      </c>
    </row>
    <row r="4" spans="1:7" ht="15.75">
      <c r="A4" s="22" t="s">
        <v>34</v>
      </c>
      <c r="B4" s="27" t="s">
        <v>25</v>
      </c>
      <c r="C4" s="6">
        <v>26602.3</v>
      </c>
      <c r="D4" s="6">
        <v>20930.5</v>
      </c>
      <c r="E4" s="8">
        <v>17338.2</v>
      </c>
      <c r="F4" s="8">
        <f aca="true" t="shared" si="0" ref="F4:F31">E4/C4*100</f>
        <v>65.17556752611617</v>
      </c>
      <c r="G4" s="8">
        <f aca="true" t="shared" si="1" ref="G4:G31">E4/D4*100</f>
        <v>82.83700819378419</v>
      </c>
    </row>
    <row r="5" spans="1:7" ht="15.75">
      <c r="A5" s="22" t="s">
        <v>35</v>
      </c>
      <c r="B5" s="27" t="s">
        <v>26</v>
      </c>
      <c r="C5" s="7">
        <f>SUM(C6:C9)</f>
        <v>33698.40000000001</v>
      </c>
      <c r="D5" s="7">
        <f>SUM(D6:D9)</f>
        <v>27597.899999999998</v>
      </c>
      <c r="E5" s="7">
        <f>SUM(E6:E9)</f>
        <v>25692.3</v>
      </c>
      <c r="F5" s="8">
        <f t="shared" si="0"/>
        <v>76.241898725162</v>
      </c>
      <c r="G5" s="8">
        <f t="shared" si="1"/>
        <v>93.09512680312633</v>
      </c>
    </row>
    <row r="6" spans="1:7" ht="15.75">
      <c r="A6" s="22"/>
      <c r="B6" s="51" t="s">
        <v>51</v>
      </c>
      <c r="C6" s="10">
        <v>32428.5</v>
      </c>
      <c r="D6" s="10">
        <v>26558.1</v>
      </c>
      <c r="E6" s="10">
        <v>24756.3</v>
      </c>
      <c r="F6" s="11">
        <f>E6/C6*100</f>
        <v>76.3411813682409</v>
      </c>
      <c r="G6" s="11">
        <f>E6/D6*100</f>
        <v>93.2156291300959</v>
      </c>
    </row>
    <row r="7" spans="1:7" ht="26.25">
      <c r="A7" s="22"/>
      <c r="B7" s="51" t="s">
        <v>52</v>
      </c>
      <c r="C7" s="10">
        <v>808.3</v>
      </c>
      <c r="D7" s="10">
        <v>694.6</v>
      </c>
      <c r="E7" s="10">
        <v>655.7</v>
      </c>
      <c r="F7" s="11">
        <f>E7/C7*100</f>
        <v>81.12087096375109</v>
      </c>
      <c r="G7" s="11">
        <f>E7/D7*100</f>
        <v>94.39965447739706</v>
      </c>
    </row>
    <row r="8" spans="1:7" ht="26.25">
      <c r="A8" s="22"/>
      <c r="B8" s="51" t="s">
        <v>53</v>
      </c>
      <c r="C8" s="10">
        <v>349.8</v>
      </c>
      <c r="D8" s="10">
        <v>233.4</v>
      </c>
      <c r="E8" s="10">
        <v>195.1</v>
      </c>
      <c r="F8" s="11">
        <f>E8/C8*100</f>
        <v>55.77472841623785</v>
      </c>
      <c r="G8" s="11">
        <f>E8/D8*100</f>
        <v>83.59040274207369</v>
      </c>
    </row>
    <row r="9" spans="1:7" ht="15.75">
      <c r="A9" s="22"/>
      <c r="B9" s="51" t="s">
        <v>62</v>
      </c>
      <c r="C9" s="10">
        <v>111.8</v>
      </c>
      <c r="D9" s="10">
        <v>111.8</v>
      </c>
      <c r="E9" s="10">
        <v>85.2</v>
      </c>
      <c r="F9" s="11">
        <f>E9/C9*100</f>
        <v>76.20751341681574</v>
      </c>
      <c r="G9" s="11">
        <f>E9/D9*100</f>
        <v>76.20751341681574</v>
      </c>
    </row>
    <row r="10" spans="1:7" ht="15.75">
      <c r="A10" s="22" t="s">
        <v>36</v>
      </c>
      <c r="B10" s="27" t="s">
        <v>27</v>
      </c>
      <c r="C10" s="7">
        <f>SUM(C11:C18)</f>
        <v>99151.90000000001</v>
      </c>
      <c r="D10" s="7">
        <f>SUM(D11:D18)</f>
        <v>83220.79999999999</v>
      </c>
      <c r="E10" s="7">
        <f>SUM(E11:E18)</f>
        <v>79975.4</v>
      </c>
      <c r="F10" s="8">
        <f t="shared" si="0"/>
        <v>80.65947299043184</v>
      </c>
      <c r="G10" s="8">
        <f t="shared" si="1"/>
        <v>96.10025378270818</v>
      </c>
    </row>
    <row r="11" spans="1:7" ht="26.25">
      <c r="A11" s="22"/>
      <c r="B11" s="52" t="s">
        <v>14</v>
      </c>
      <c r="C11" s="10">
        <v>3585.5</v>
      </c>
      <c r="D11" s="10">
        <v>2603.7</v>
      </c>
      <c r="E11" s="10">
        <v>2578.2</v>
      </c>
      <c r="F11" s="11">
        <f>E11/C11*100</f>
        <v>71.90628922047134</v>
      </c>
      <c r="G11" s="11">
        <f>E11/D11*100</f>
        <v>99.02062449590967</v>
      </c>
    </row>
    <row r="12" spans="1:7" ht="39">
      <c r="A12" s="22"/>
      <c r="B12" s="53" t="s">
        <v>15</v>
      </c>
      <c r="C12" s="10">
        <v>43464</v>
      </c>
      <c r="D12" s="10">
        <v>31734.1</v>
      </c>
      <c r="E12" s="10">
        <v>29281.6</v>
      </c>
      <c r="F12" s="11">
        <f>E12/C12*100</f>
        <v>67.36977728695011</v>
      </c>
      <c r="G12" s="11">
        <f>E12/D12*100</f>
        <v>92.27172032608456</v>
      </c>
    </row>
    <row r="13" spans="1:7" ht="15.75">
      <c r="A13" s="22"/>
      <c r="B13" s="53" t="s">
        <v>16</v>
      </c>
      <c r="C13" s="10">
        <v>46214.1</v>
      </c>
      <c r="D13" s="10">
        <v>43510.7</v>
      </c>
      <c r="E13" s="10">
        <v>43510.7</v>
      </c>
      <c r="F13" s="11">
        <f>E13/C13*100</f>
        <v>94.15027015564513</v>
      </c>
      <c r="G13" s="11">
        <f>E13/D13*100</f>
        <v>100</v>
      </c>
    </row>
    <row r="14" spans="1:7" ht="26.25">
      <c r="A14" s="26" t="s">
        <v>37</v>
      </c>
      <c r="B14" s="52" t="s">
        <v>55</v>
      </c>
      <c r="C14" s="10">
        <v>118.6</v>
      </c>
      <c r="D14" s="10">
        <v>105.2</v>
      </c>
      <c r="E14" s="11">
        <v>100.2</v>
      </c>
      <c r="F14" s="11">
        <f t="shared" si="0"/>
        <v>84.48566610455313</v>
      </c>
      <c r="G14" s="11">
        <f t="shared" si="1"/>
        <v>95.24714828897338</v>
      </c>
    </row>
    <row r="15" spans="1:7" ht="26.25">
      <c r="A15" s="26" t="s">
        <v>38</v>
      </c>
      <c r="B15" s="52" t="s">
        <v>56</v>
      </c>
      <c r="C15" s="10">
        <v>15.5</v>
      </c>
      <c r="D15" s="10">
        <v>10.2</v>
      </c>
      <c r="E15" s="11">
        <v>1.3</v>
      </c>
      <c r="F15" s="11">
        <f>E15/C15*100</f>
        <v>8.38709677419355</v>
      </c>
      <c r="G15" s="11">
        <f>E15/D15*100</f>
        <v>12.745098039215689</v>
      </c>
    </row>
    <row r="16" spans="1:7" ht="26.25" customHeight="1">
      <c r="A16" s="26" t="s">
        <v>39</v>
      </c>
      <c r="B16" s="52" t="s">
        <v>57</v>
      </c>
      <c r="C16" s="10">
        <v>28.5</v>
      </c>
      <c r="D16" s="10">
        <v>25.5</v>
      </c>
      <c r="E16" s="9">
        <v>24.4</v>
      </c>
      <c r="F16" s="11">
        <f t="shared" si="0"/>
        <v>85.6140350877193</v>
      </c>
      <c r="G16" s="11">
        <f>E16/D16*100</f>
        <v>95.68627450980391</v>
      </c>
    </row>
    <row r="17" spans="1:7" ht="15.75">
      <c r="A17" s="23"/>
      <c r="B17" s="52" t="s">
        <v>58</v>
      </c>
      <c r="C17" s="12">
        <v>799.8</v>
      </c>
      <c r="D17" s="12">
        <v>672.2</v>
      </c>
      <c r="E17" s="11">
        <v>510.6</v>
      </c>
      <c r="F17" s="11">
        <f t="shared" si="0"/>
        <v>63.84096024006002</v>
      </c>
      <c r="G17" s="11">
        <f t="shared" si="1"/>
        <v>75.95953585242488</v>
      </c>
    </row>
    <row r="18" spans="1:9" ht="26.25">
      <c r="A18" s="23"/>
      <c r="B18" s="52" t="s">
        <v>59</v>
      </c>
      <c r="C18" s="12">
        <v>4925.9</v>
      </c>
      <c r="D18" s="12">
        <v>4559.2</v>
      </c>
      <c r="E18" s="11">
        <v>3968.4</v>
      </c>
      <c r="F18" s="11">
        <f t="shared" si="0"/>
        <v>80.56192776954467</v>
      </c>
      <c r="G18" s="11">
        <f t="shared" si="1"/>
        <v>87.04158624320057</v>
      </c>
      <c r="H18" s="34"/>
      <c r="I18" s="13"/>
    </row>
    <row r="19" spans="1:7" ht="15.75">
      <c r="A19" s="22" t="s">
        <v>40</v>
      </c>
      <c r="B19" s="27" t="s">
        <v>28</v>
      </c>
      <c r="C19" s="6">
        <v>3356.4</v>
      </c>
      <c r="D19" s="6">
        <v>3166.6</v>
      </c>
      <c r="E19" s="8">
        <v>2776</v>
      </c>
      <c r="F19" s="8">
        <f t="shared" si="0"/>
        <v>82.70766297223216</v>
      </c>
      <c r="G19" s="8">
        <f t="shared" si="1"/>
        <v>87.66500347375734</v>
      </c>
    </row>
    <row r="20" spans="1:7" ht="15.75">
      <c r="A20" s="22" t="s">
        <v>41</v>
      </c>
      <c r="B20" s="27" t="s">
        <v>29</v>
      </c>
      <c r="C20" s="7">
        <v>337.5</v>
      </c>
      <c r="D20" s="7">
        <v>301.5</v>
      </c>
      <c r="E20" s="8">
        <v>275.2</v>
      </c>
      <c r="F20" s="8">
        <f t="shared" si="0"/>
        <v>81.54074074074073</v>
      </c>
      <c r="G20" s="8">
        <f t="shared" si="1"/>
        <v>91.27694859038142</v>
      </c>
    </row>
    <row r="21" spans="1:7" ht="30" customHeight="1">
      <c r="A21" s="22" t="s">
        <v>42</v>
      </c>
      <c r="B21" s="55" t="s">
        <v>30</v>
      </c>
      <c r="C21" s="7">
        <v>63</v>
      </c>
      <c r="D21" s="7">
        <v>63</v>
      </c>
      <c r="E21" s="8">
        <v>0</v>
      </c>
      <c r="F21" s="8">
        <f t="shared" si="0"/>
        <v>0</v>
      </c>
      <c r="G21" s="8">
        <f t="shared" si="1"/>
        <v>0</v>
      </c>
    </row>
    <row r="22" spans="1:7" ht="29.25">
      <c r="A22" s="22" t="s">
        <v>43</v>
      </c>
      <c r="B22" s="28" t="s">
        <v>44</v>
      </c>
      <c r="C22" s="7">
        <v>1</v>
      </c>
      <c r="D22" s="7">
        <v>1</v>
      </c>
      <c r="E22" s="8">
        <v>1</v>
      </c>
      <c r="F22" s="8">
        <f t="shared" si="0"/>
        <v>100</v>
      </c>
      <c r="G22" s="8">
        <f t="shared" si="1"/>
        <v>100</v>
      </c>
    </row>
    <row r="23" spans="1:7" ht="43.5">
      <c r="A23" s="22" t="s">
        <v>45</v>
      </c>
      <c r="B23" s="28" t="s">
        <v>31</v>
      </c>
      <c r="C23" s="7">
        <v>50</v>
      </c>
      <c r="D23" s="7">
        <v>44</v>
      </c>
      <c r="E23" s="5">
        <v>19.9</v>
      </c>
      <c r="F23" s="8">
        <f t="shared" si="0"/>
        <v>39.8</v>
      </c>
      <c r="G23" s="8">
        <f t="shared" si="1"/>
        <v>45.22727272727272</v>
      </c>
    </row>
    <row r="24" spans="1:7" ht="29.25">
      <c r="A24" s="22" t="s">
        <v>46</v>
      </c>
      <c r="B24" s="28" t="s">
        <v>32</v>
      </c>
      <c r="C24" s="7">
        <f>C25+C27+C26</f>
        <v>125.3</v>
      </c>
      <c r="D24" s="7">
        <f>D25+D27+D26</f>
        <v>112</v>
      </c>
      <c r="E24" s="7">
        <f>E25+E27+E26</f>
        <v>101.6</v>
      </c>
      <c r="F24" s="8">
        <f t="shared" si="0"/>
        <v>81.0853950518755</v>
      </c>
      <c r="G24" s="14">
        <f t="shared" si="1"/>
        <v>90.71428571428571</v>
      </c>
    </row>
    <row r="25" spans="1:7" ht="15.75" hidden="1">
      <c r="A25" s="23" t="s">
        <v>19</v>
      </c>
      <c r="B25" s="30" t="s">
        <v>20</v>
      </c>
      <c r="C25" s="10">
        <v>0</v>
      </c>
      <c r="D25" s="12">
        <v>0</v>
      </c>
      <c r="E25" s="9">
        <v>0</v>
      </c>
      <c r="F25" s="11"/>
      <c r="G25" s="11"/>
    </row>
    <row r="26" spans="1:7" ht="45" hidden="1">
      <c r="A26" s="23" t="s">
        <v>22</v>
      </c>
      <c r="B26" s="30" t="s">
        <v>23</v>
      </c>
      <c r="C26" s="10"/>
      <c r="D26" s="9"/>
      <c r="E26" s="11"/>
      <c r="F26" s="11" t="e">
        <f t="shared" si="0"/>
        <v>#DIV/0!</v>
      </c>
      <c r="G26" s="15"/>
    </row>
    <row r="27" spans="1:7" ht="15.75">
      <c r="A27" s="23" t="s">
        <v>47</v>
      </c>
      <c r="B27" s="31" t="s">
        <v>13</v>
      </c>
      <c r="C27" s="10">
        <v>125.3</v>
      </c>
      <c r="D27" s="10">
        <v>112</v>
      </c>
      <c r="E27" s="9">
        <v>101.6</v>
      </c>
      <c r="F27" s="11">
        <f t="shared" si="0"/>
        <v>81.0853950518755</v>
      </c>
      <c r="G27" s="11">
        <f t="shared" si="1"/>
        <v>90.71428571428571</v>
      </c>
    </row>
    <row r="28" spans="1:7" s="29" customFormat="1" ht="16.5">
      <c r="A28" s="40" t="s">
        <v>2</v>
      </c>
      <c r="B28" s="44" t="s">
        <v>4</v>
      </c>
      <c r="C28" s="45">
        <f>SUM(C3+C4+C5+C10+C19+C20+C24+C23+C21+C22)</f>
        <v>165303.69999999998</v>
      </c>
      <c r="D28" s="45">
        <f>SUM(D3+D4+D5+D10+D19+D20+D24+D23+D21+D22)</f>
        <v>137057.3</v>
      </c>
      <c r="E28" s="45">
        <f>SUM(E3+E4+E5+E10+E19+E20+E24+E23+E21+E22)</f>
        <v>127569.2</v>
      </c>
      <c r="F28" s="43">
        <f t="shared" si="0"/>
        <v>77.1726222704029</v>
      </c>
      <c r="G28" s="43">
        <f t="shared" si="1"/>
        <v>93.07727497915106</v>
      </c>
    </row>
    <row r="29" spans="1:7" ht="28.5" customHeight="1">
      <c r="A29" s="22"/>
      <c r="B29" s="32" t="s">
        <v>21</v>
      </c>
      <c r="C29" s="14">
        <v>2128.4</v>
      </c>
      <c r="D29" s="15">
        <v>1729.3</v>
      </c>
      <c r="E29" s="14">
        <v>1017.7</v>
      </c>
      <c r="F29" s="8">
        <f t="shared" si="0"/>
        <v>47.81526028941928</v>
      </c>
      <c r="G29" s="8">
        <f t="shared" si="1"/>
        <v>58.850401896721216</v>
      </c>
    </row>
    <row r="30" spans="1:7" ht="28.5" customHeight="1">
      <c r="A30" s="22"/>
      <c r="B30" s="32" t="s">
        <v>54</v>
      </c>
      <c r="C30" s="14">
        <v>347</v>
      </c>
      <c r="D30" s="15">
        <v>325.2</v>
      </c>
      <c r="E30" s="14">
        <v>325.2</v>
      </c>
      <c r="F30" s="8">
        <f>E30/C30*100</f>
        <v>93.71757925072046</v>
      </c>
      <c r="G30" s="8">
        <f>E30/D30*100</f>
        <v>100</v>
      </c>
    </row>
    <row r="31" spans="1:7" ht="35.25" customHeight="1">
      <c r="A31" s="40" t="s">
        <v>8</v>
      </c>
      <c r="B31" s="41" t="s">
        <v>49</v>
      </c>
      <c r="C31" s="42">
        <f>SUM(C28:C30)</f>
        <v>167779.09999999998</v>
      </c>
      <c r="D31" s="42">
        <f>SUM(D28:D30)</f>
        <v>139111.8</v>
      </c>
      <c r="E31" s="42">
        <f>SUM(E28:E30)</f>
        <v>128912.09999999999</v>
      </c>
      <c r="F31" s="43">
        <f t="shared" si="0"/>
        <v>76.83442097376849</v>
      </c>
      <c r="G31" s="43">
        <f t="shared" si="1"/>
        <v>92.6679835930525</v>
      </c>
    </row>
    <row r="32" spans="1:7" ht="17.25" customHeight="1">
      <c r="A32" s="56" t="s">
        <v>18</v>
      </c>
      <c r="B32" s="57"/>
      <c r="C32" s="58"/>
      <c r="D32" s="35"/>
      <c r="E32" s="35"/>
      <c r="F32" s="36"/>
      <c r="G32" s="37"/>
    </row>
    <row r="33" spans="1:7" ht="30" customHeight="1">
      <c r="A33" s="22"/>
      <c r="B33" s="28" t="s">
        <v>5</v>
      </c>
      <c r="C33" s="14">
        <v>2162.8</v>
      </c>
      <c r="D33" s="14"/>
      <c r="E33" s="14">
        <v>1753</v>
      </c>
      <c r="F33" s="14">
        <f>E33/C33*100</f>
        <v>81.05233955982985</v>
      </c>
      <c r="G33" s="8"/>
    </row>
    <row r="34" spans="1:7" ht="15.75">
      <c r="A34" s="22"/>
      <c r="B34" s="28" t="s">
        <v>9</v>
      </c>
      <c r="C34" s="14">
        <v>6725.2</v>
      </c>
      <c r="D34" s="14"/>
      <c r="E34" s="14">
        <v>2036</v>
      </c>
      <c r="F34" s="14">
        <f>E34/C34*100</f>
        <v>30.274192589067983</v>
      </c>
      <c r="G34" s="14"/>
    </row>
    <row r="35" spans="1:7" ht="15.75">
      <c r="A35" s="38">
        <v>900204</v>
      </c>
      <c r="B35" s="39" t="s">
        <v>50</v>
      </c>
      <c r="C35" s="35">
        <f>SUM(C33:C34)</f>
        <v>8888</v>
      </c>
      <c r="D35" s="35"/>
      <c r="E35" s="35">
        <f>SUM(E33:E34)</f>
        <v>3789</v>
      </c>
      <c r="F35" s="36">
        <f>E35/C35*100</f>
        <v>42.63051305130513</v>
      </c>
      <c r="G35" s="37"/>
    </row>
    <row r="36" spans="1:7" ht="19.5">
      <c r="A36" s="24"/>
      <c r="B36" s="33" t="s">
        <v>7</v>
      </c>
      <c r="C36" s="3">
        <f>C31+C35</f>
        <v>176667.09999999998</v>
      </c>
      <c r="D36" s="3"/>
      <c r="E36" s="3">
        <f>E31+E35</f>
        <v>132701.09999999998</v>
      </c>
      <c r="F36" s="4">
        <f>E36/C36*100</f>
        <v>75.11364594766088</v>
      </c>
      <c r="G36" s="4"/>
    </row>
    <row r="37" spans="1:6" ht="4.5" customHeight="1">
      <c r="A37" s="25"/>
      <c r="B37" s="16"/>
      <c r="C37" s="17"/>
      <c r="D37" s="17"/>
      <c r="E37" s="13"/>
      <c r="F37" s="13"/>
    </row>
    <row r="38" spans="2:3" ht="15.75" customHeight="1">
      <c r="B38" s="59" t="s">
        <v>10</v>
      </c>
      <c r="C38" s="59"/>
    </row>
    <row r="39" spans="2:7" ht="15.75" customHeight="1">
      <c r="B39" s="60" t="s">
        <v>11</v>
      </c>
      <c r="C39" s="60"/>
      <c r="D39" s="60"/>
      <c r="F39" s="50"/>
      <c r="G39" s="54" t="s">
        <v>12</v>
      </c>
    </row>
    <row r="42" ht="15.75">
      <c r="C42" s="18"/>
    </row>
  </sheetData>
  <mergeCells count="3">
    <mergeCell ref="A32:C32"/>
    <mergeCell ref="B38:C38"/>
    <mergeCell ref="B39:D39"/>
  </mergeCells>
  <printOptions/>
  <pageMargins left="0.5118110236220472" right="0.11811023622047245" top="0.5905511811023623" bottom="0.15748031496062992" header="0.31496062992125984" footer="0.2362204724409449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u250909</cp:lastModifiedBy>
  <cp:lastPrinted>2017-11-29T06:36:37Z</cp:lastPrinted>
  <dcterms:created xsi:type="dcterms:W3CDTF">2002-08-22T12:41:49Z</dcterms:created>
  <dcterms:modified xsi:type="dcterms:W3CDTF">2017-11-29T06:37:20Z</dcterms:modified>
  <cp:category/>
  <cp:version/>
  <cp:contentType/>
  <cp:contentStatus/>
</cp:coreProperties>
</file>